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170" windowWidth="19320" windowHeight="5655" activeTab="1"/>
  </bookViews>
  <sheets>
    <sheet name="Инструкция" sheetId="1" r:id="rId1"/>
    <sheet name="Заявление" sheetId="2" r:id="rId2"/>
    <sheet name="Заявление оборот." sheetId="3" r:id="rId3"/>
    <sheet name="Справка " sheetId="4" r:id="rId4"/>
    <sheet name="Справка оборот" sheetId="5" r:id="rId5"/>
  </sheets>
  <definedNames>
    <definedName name="_xlnm.Print_Area" localSheetId="1">'Заявление'!$A$1:$I$43</definedName>
    <definedName name="_xlnm.Print_Area" localSheetId="2">'Заявление оборот.'!$A$1:$M$22</definedName>
    <definedName name="_xlnm.Print_Area" localSheetId="3">'Справка '!$A$1:$I$26</definedName>
    <definedName name="_xlnm.Print_Area" localSheetId="4">'Справка оборот'!$A$1:$M$19</definedName>
  </definedNames>
  <calcPr fullCalcOnLoad="1"/>
</workbook>
</file>

<file path=xl/sharedStrings.xml><?xml version="1.0" encoding="utf-8"?>
<sst xmlns="http://schemas.openxmlformats.org/spreadsheetml/2006/main" count="191" uniqueCount="141">
  <si>
    <t>СПРАВКА О ВЫПОЛНЕНИИ УЧЕБНОЙ РАБОТЫ</t>
  </si>
  <si>
    <t>Образование</t>
  </si>
  <si>
    <t>Место основной работы</t>
  </si>
  <si>
    <t>Должность</t>
  </si>
  <si>
    <t>телефон</t>
  </si>
  <si>
    <t>количество детей</t>
  </si>
  <si>
    <t>Домашний адрес</t>
  </si>
  <si>
    <t>выдан</t>
  </si>
  <si>
    <t>Дата рождения</t>
  </si>
  <si>
    <t>РАСЧЕТ ОПЛАТЫ ЗА ВЫПОЛНЕННУЮ РАБОТУ</t>
  </si>
  <si>
    <t>Количество часов</t>
  </si>
  <si>
    <t>Оплата за час, руб.</t>
  </si>
  <si>
    <t>Сумма, руб.</t>
  </si>
  <si>
    <t>Д</t>
  </si>
  <si>
    <t>ФЗО</t>
  </si>
  <si>
    <t>профессор</t>
  </si>
  <si>
    <t>доцент</t>
  </si>
  <si>
    <t>ст. преподаватель</t>
  </si>
  <si>
    <t>ассистент</t>
  </si>
  <si>
    <t>б/с</t>
  </si>
  <si>
    <t>к.н., доцент</t>
  </si>
  <si>
    <t>к.н., профессор</t>
  </si>
  <si>
    <t>д.н., профессор</t>
  </si>
  <si>
    <t>д.н., доцент</t>
  </si>
  <si>
    <t>к.н., б/з</t>
  </si>
  <si>
    <t>д.н., б/з</t>
  </si>
  <si>
    <t>ученая степень, ученое звание</t>
  </si>
  <si>
    <t>СПРАВКА</t>
  </si>
  <si>
    <t>о выполнении учебной работы за период</t>
  </si>
  <si>
    <t>Объем учебной работы, час</t>
  </si>
  <si>
    <t>лекции</t>
  </si>
  <si>
    <t>экзамены, зачеты</t>
  </si>
  <si>
    <t>курс. проект.</t>
  </si>
  <si>
    <t>практ./ лабор. занятия</t>
  </si>
  <si>
    <t>дипл. проекти-рование</t>
  </si>
  <si>
    <t>(подпись преподавателя)</t>
  </si>
  <si>
    <t>(подпись зав. кафедрой)</t>
  </si>
  <si>
    <t>В/А</t>
  </si>
  <si>
    <t>б/л</t>
  </si>
  <si>
    <t>Ф.И.О. преподавателя</t>
  </si>
  <si>
    <t>Ф.И.О. преподавателя (б/л)</t>
  </si>
  <si>
    <t>телефон (домаш./сот.)</t>
  </si>
  <si>
    <t>с</t>
  </si>
  <si>
    <t>по</t>
  </si>
  <si>
    <t>Уральского государственного                                   горного университета</t>
  </si>
  <si>
    <t>от</t>
  </si>
  <si>
    <t>ЗАЯВЛЕНИЕ</t>
  </si>
  <si>
    <t>кафедры</t>
  </si>
  <si>
    <t>Основные анкетные данные:</t>
  </si>
  <si>
    <t>1.</t>
  </si>
  <si>
    <t>2.</t>
  </si>
  <si>
    <t>3.</t>
  </si>
  <si>
    <t>высшее</t>
  </si>
  <si>
    <t>№ диплома</t>
  </si>
  <si>
    <t>Ученая степень, ученое звание</t>
  </si>
  <si>
    <t>№ документов</t>
  </si>
  <si>
    <t>Общий научно-педагогический стаж работы в вузах</t>
  </si>
  <si>
    <t>4.</t>
  </si>
  <si>
    <t>5.</t>
  </si>
  <si>
    <t>Паспорт №</t>
  </si>
  <si>
    <t>6.</t>
  </si>
  <si>
    <t>7.</t>
  </si>
  <si>
    <t>№ пенсионного страхового свидетельства</t>
  </si>
  <si>
    <t>Преподаватель-почасовик</t>
  </si>
  <si>
    <t xml:space="preserve">Дата подачи заявления      </t>
  </si>
  <si>
    <t>_______________________</t>
  </si>
  <si>
    <t>В ПРИКАЗ</t>
  </si>
  <si>
    <t>по Уральскому государственному горному университету</t>
  </si>
  <si>
    <t xml:space="preserve">                                                                           (подпись)</t>
  </si>
  <si>
    <t>(ф.и.о. преподавателя)</t>
  </si>
  <si>
    <t xml:space="preserve">,  </t>
  </si>
  <si>
    <t>Внесено:</t>
  </si>
  <si>
    <t>Кафедра</t>
  </si>
  <si>
    <t>(ф.и.о.)</t>
  </si>
  <si>
    <t>Согласовано:  начальник УМУ</t>
  </si>
  <si>
    <t>ИНДИВИДУАЛЬНЫЙ ПЛАН РАБОТЫ</t>
  </si>
  <si>
    <t>Курс</t>
  </si>
  <si>
    <t>ТВ 091488</t>
  </si>
  <si>
    <t>8.</t>
  </si>
  <si>
    <t>код подразделения</t>
  </si>
  <si>
    <t>ФГХ</t>
  </si>
  <si>
    <t>ИНН</t>
  </si>
  <si>
    <t>9.</t>
  </si>
  <si>
    <t>ФГБОУ ВО "УГГУ"</t>
  </si>
  <si>
    <t>У</t>
  </si>
  <si>
    <t>ИСП</t>
  </si>
  <si>
    <t>вс</t>
  </si>
  <si>
    <t>бд</t>
  </si>
  <si>
    <t>Ф.И.О.</t>
  </si>
  <si>
    <t>Фамилия, имя, отчество</t>
  </si>
  <si>
    <t xml:space="preserve">Министерство образования и науки РФ                                                                                                                                                    ФГБОУ ВО "Уральский государственный горный университет"                  </t>
  </si>
  <si>
    <t>По всем вопросам преподаватели кафедры обращаются к ученому секретарю кафедры или к зав. кафедрой.</t>
  </si>
  <si>
    <t>660-006</t>
  </si>
  <si>
    <t>Отделом УФМС России по Свердловской области в Ленинском р-не гор. Екатеринбурга</t>
  </si>
  <si>
    <t>040-591-53435</t>
  </si>
  <si>
    <t>Иванова И.А.</t>
  </si>
  <si>
    <t>620000, г.Екатеринбург, ул. Ленина,д.45,кв.54</t>
  </si>
  <si>
    <t>б/з, доцент</t>
  </si>
  <si>
    <t>Прошу привлечь меня для проведения учебной работы на условиях почасовой оплаты труда в период</t>
  </si>
  <si>
    <t>Рабочий телефон</t>
  </si>
  <si>
    <t>10.</t>
  </si>
  <si>
    <t>(должность, ученая степень, ученое звание)</t>
  </si>
  <si>
    <t>Привлечь для проведения учебной работы на условиях почасовой оплаты труда в объеме</t>
  </si>
  <si>
    <t>В.В. Зубов</t>
  </si>
  <si>
    <t>по кафедре</t>
  </si>
  <si>
    <t>кафедра</t>
  </si>
  <si>
    <t>Приказ по университету о привлечении для проведения учебной работы на условиях почасовой оплаты труда</t>
  </si>
  <si>
    <t>на кафедре</t>
  </si>
  <si>
    <t>665985325645</t>
  </si>
  <si>
    <t>ФИО студента</t>
  </si>
  <si>
    <t>Специальность/направление</t>
  </si>
  <si>
    <t>Дисциплина</t>
  </si>
  <si>
    <t>Практики</t>
  </si>
  <si>
    <t>Итого</t>
  </si>
  <si>
    <t>Симонов А.Ю.</t>
  </si>
  <si>
    <t>ГДт</t>
  </si>
  <si>
    <t>История</t>
  </si>
  <si>
    <t>Петрова А.В.</t>
  </si>
  <si>
    <t>УП</t>
  </si>
  <si>
    <t>Конфликтология</t>
  </si>
  <si>
    <t>Шемонаев К.Ф.</t>
  </si>
  <si>
    <t>Учебная практика</t>
  </si>
  <si>
    <t>Даты проведения учебных занятий</t>
  </si>
  <si>
    <t>Иванов Иван Алексеевич</t>
  </si>
  <si>
    <t>Оплата из внебюджетных средств</t>
  </si>
  <si>
    <t>_____________</t>
  </si>
  <si>
    <t>Проректору по УМК</t>
  </si>
  <si>
    <t>Упорову С.А.</t>
  </si>
  <si>
    <t>№ _______ / ______     от  "____ " _______________ 20____ г.</t>
  </si>
  <si>
    <t xml:space="preserve">от  "____ " _______________ 20____ г.                                                                                        № _______ / ______     </t>
  </si>
  <si>
    <t>Начальник УМУ  _________________________                                                                      В.В. Зубов</t>
  </si>
  <si>
    <t>Проректор по УМК_______________________                                                                       С.А. Упоров</t>
  </si>
  <si>
    <t>Зав. кафедрой</t>
  </si>
  <si>
    <t>20 лет</t>
  </si>
  <si>
    <t>Так же вопросы можно задавать Сергеевой Н.В. 278-73-95</t>
  </si>
  <si>
    <t>ФЗО Р/П</t>
  </si>
  <si>
    <t>Стоимость часа для всех 290 рублей за час</t>
  </si>
  <si>
    <t>Т.Н. Кибанова</t>
  </si>
  <si>
    <t>01.09.  - 06.09</t>
  </si>
  <si>
    <t>Декан ФЗО</t>
  </si>
  <si>
    <t>К оплате
Декан ФЗО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</si>
</sst>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  <numFmt numFmtId="173" formatCode="[$-FC19]d\ mmmm\ yyyy\ &quot;г.&quot;"/>
    <numFmt numFmtId="174" formatCode="dd/mm/yy;@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0" xfId="0" applyFont="1" applyAlignment="1">
      <alignment wrapText="1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2" fillId="0" borderId="13" xfId="0" applyFont="1" applyFill="1" applyBorder="1" applyAlignment="1">
      <alignment horizontal="center"/>
    </xf>
    <xf numFmtId="14" fontId="5" fillId="0" borderId="0" xfId="0" applyNumberFormat="1" applyFont="1" applyAlignment="1">
      <alignment horizontal="right"/>
    </xf>
    <xf numFmtId="0" fontId="5" fillId="33" borderId="13" xfId="0" applyFont="1" applyFill="1" applyBorder="1" applyAlignment="1">
      <alignment horizontal="center" vertical="center" wrapText="1"/>
    </xf>
    <xf numFmtId="172" fontId="5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0" fontId="12" fillId="0" borderId="13" xfId="0" applyFont="1" applyBorder="1" applyAlignment="1">
      <alignment horizontal="center" vertical="center"/>
    </xf>
    <xf numFmtId="0" fontId="11" fillId="0" borderId="0" xfId="0" applyNumberFormat="1" applyFont="1" applyAlignment="1">
      <alignment horizontal="left" vertical="justify" wrapText="1"/>
    </xf>
    <xf numFmtId="0" fontId="9" fillId="0" borderId="0" xfId="0" applyNumberFormat="1" applyFont="1" applyAlignment="1">
      <alignment horizontal="center" vertical="justify" wrapText="1"/>
    </xf>
    <xf numFmtId="0" fontId="9" fillId="0" borderId="0" xfId="0" applyNumberFormat="1" applyFont="1" applyAlignment="1">
      <alignment horizontal="left" vertical="justify" wrapText="1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14" xfId="0" applyFont="1" applyBorder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2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14" fontId="2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9" fillId="34" borderId="13" xfId="0" applyNumberFormat="1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/>
    </xf>
    <xf numFmtId="0" fontId="13" fillId="34" borderId="15" xfId="0" applyFont="1" applyFill="1" applyBorder="1" applyAlignment="1">
      <alignment wrapText="1"/>
    </xf>
    <xf numFmtId="0" fontId="13" fillId="34" borderId="13" xfId="0" applyFont="1" applyFill="1" applyBorder="1" applyAlignment="1">
      <alignment horizontal="center" vertical="center"/>
    </xf>
    <xf numFmtId="0" fontId="13" fillId="34" borderId="13" xfId="0" applyNumberFormat="1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/>
    </xf>
    <xf numFmtId="0" fontId="13" fillId="0" borderId="1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34" borderId="16" xfId="0" applyFont="1" applyFill="1" applyBorder="1" applyAlignment="1">
      <alignment horizontal="center"/>
    </xf>
    <xf numFmtId="0" fontId="9" fillId="0" borderId="15" xfId="0" applyFont="1" applyFill="1" applyBorder="1" applyAlignment="1">
      <alignment wrapText="1"/>
    </xf>
    <xf numFmtId="0" fontId="9" fillId="34" borderId="13" xfId="0" applyFont="1" applyFill="1" applyBorder="1" applyAlignment="1">
      <alignment horizontal="center" vertical="center"/>
    </xf>
    <xf numFmtId="0" fontId="9" fillId="0" borderId="13" xfId="0" applyNumberFormat="1" applyFont="1" applyBorder="1" applyAlignment="1">
      <alignment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5" fillId="34" borderId="13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/>
    </xf>
    <xf numFmtId="14" fontId="5" fillId="34" borderId="13" xfId="0" applyNumberFormat="1" applyFont="1" applyFill="1" applyBorder="1" applyAlignment="1">
      <alignment/>
    </xf>
    <xf numFmtId="0" fontId="5" fillId="34" borderId="15" xfId="0" applyFont="1" applyFill="1" applyBorder="1" applyAlignment="1">
      <alignment wrapText="1"/>
    </xf>
    <xf numFmtId="0" fontId="5" fillId="34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/>
    </xf>
    <xf numFmtId="0" fontId="5" fillId="34" borderId="16" xfId="0" applyFont="1" applyFill="1" applyBorder="1" applyAlignment="1">
      <alignment horizontal="center"/>
    </xf>
    <xf numFmtId="14" fontId="5" fillId="34" borderId="15" xfId="0" applyNumberFormat="1" applyFont="1" applyFill="1" applyBorder="1" applyAlignment="1">
      <alignment/>
    </xf>
    <xf numFmtId="0" fontId="5" fillId="34" borderId="13" xfId="0" applyFont="1" applyFill="1" applyBorder="1" applyAlignment="1">
      <alignment wrapText="1"/>
    </xf>
    <xf numFmtId="172" fontId="5" fillId="0" borderId="0" xfId="0" applyNumberFormat="1" applyFont="1" applyAlignment="1">
      <alignment horizontal="left"/>
    </xf>
    <xf numFmtId="0" fontId="9" fillId="34" borderId="13" xfId="0" applyNumberFormat="1" applyFont="1" applyFill="1" applyBorder="1" applyAlignment="1">
      <alignment horizontal="center" vertical="center" wrapText="1"/>
    </xf>
    <xf numFmtId="174" fontId="2" fillId="0" borderId="0" xfId="0" applyNumberFormat="1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9" fillId="34" borderId="15" xfId="0" applyFont="1" applyFill="1" applyBorder="1" applyAlignment="1">
      <alignment wrapText="1"/>
    </xf>
    <xf numFmtId="0" fontId="9" fillId="34" borderId="13" xfId="0" applyFont="1" applyFill="1" applyBorder="1" applyAlignment="1">
      <alignment horizontal="center"/>
    </xf>
    <xf numFmtId="0" fontId="9" fillId="34" borderId="13" xfId="0" applyFont="1" applyFill="1" applyBorder="1" applyAlignment="1">
      <alignment/>
    </xf>
    <xf numFmtId="0" fontId="9" fillId="34" borderId="16" xfId="0" applyFont="1" applyFill="1" applyBorder="1" applyAlignment="1">
      <alignment horizontal="center"/>
    </xf>
    <xf numFmtId="14" fontId="9" fillId="0" borderId="0" xfId="0" applyNumberFormat="1" applyFont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14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2" fontId="8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left"/>
    </xf>
    <xf numFmtId="0" fontId="5" fillId="0" borderId="0" xfId="0" applyFont="1" applyAlignment="1">
      <alignment horizontal="right"/>
    </xf>
    <xf numFmtId="172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72" fontId="5" fillId="0" borderId="0" xfId="0" applyNumberFormat="1" applyFont="1" applyAlignment="1">
      <alignment horizontal="left"/>
    </xf>
    <xf numFmtId="14" fontId="5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34" borderId="16" xfId="0" applyNumberFormat="1" applyFont="1" applyFill="1" applyBorder="1" applyAlignment="1">
      <alignment horizontal="center" vertical="center" wrapText="1"/>
    </xf>
    <xf numFmtId="0" fontId="9" fillId="34" borderId="18" xfId="0" applyNumberFormat="1" applyFont="1" applyFill="1" applyBorder="1" applyAlignment="1">
      <alignment horizontal="center" vertical="center" wrapText="1"/>
    </xf>
    <xf numFmtId="0" fontId="9" fillId="34" borderId="13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14" fontId="5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14" fontId="2" fillId="0" borderId="12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2" fillId="0" borderId="0" xfId="43" applyNumberFormat="1" applyFont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14" fontId="2" fillId="0" borderId="11" xfId="0" applyNumberFormat="1" applyFont="1" applyFill="1" applyBorder="1" applyAlignment="1">
      <alignment horizontal="center"/>
    </xf>
    <xf numFmtId="2" fontId="8" fillId="0" borderId="12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4" fontId="5" fillId="33" borderId="15" xfId="0" applyNumberFormat="1" applyFont="1" applyFill="1" applyBorder="1" applyAlignment="1">
      <alignment horizontal="center" vertical="center"/>
    </xf>
    <xf numFmtId="14" fontId="5" fillId="33" borderId="17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top"/>
    </xf>
    <xf numFmtId="0" fontId="5" fillId="34" borderId="13" xfId="0" applyNumberFormat="1" applyFont="1" applyFill="1" applyBorder="1" applyAlignment="1">
      <alignment horizontal="center" vertical="center" wrapText="1"/>
    </xf>
    <xf numFmtId="0" fontId="5" fillId="34" borderId="16" xfId="0" applyNumberFormat="1" applyFont="1" applyFill="1" applyBorder="1" applyAlignment="1">
      <alignment horizontal="center" vertical="center" wrapText="1"/>
    </xf>
    <xf numFmtId="0" fontId="5" fillId="34" borderId="18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zoomScalePageLayoutView="0" workbookViewId="0" topLeftCell="A1">
      <selection activeCell="B1" sqref="B1"/>
    </sheetView>
  </sheetViews>
  <sheetFormatPr defaultColWidth="22.625" defaultRowHeight="14.25" customHeight="1"/>
  <cols>
    <col min="1" max="1" width="15.125" style="22" customWidth="1"/>
    <col min="2" max="2" width="69.75390625" style="24" customWidth="1"/>
    <col min="3" max="16384" width="22.625" style="24" customWidth="1"/>
  </cols>
  <sheetData>
    <row r="1" ht="56.25" customHeight="1">
      <c r="B1" s="24" t="s">
        <v>136</v>
      </c>
    </row>
    <row r="2" spans="1:3" ht="30">
      <c r="A2" s="45"/>
      <c r="B2" s="46" t="s">
        <v>91</v>
      </c>
      <c r="C2" s="44"/>
    </row>
    <row r="3" ht="45" customHeight="1">
      <c r="B3" s="86" t="s">
        <v>134</v>
      </c>
    </row>
    <row r="5" ht="15"/>
    <row r="6" ht="15"/>
    <row r="7" ht="15"/>
    <row r="9" ht="15"/>
    <row r="26" ht="42" customHeight="1">
      <c r="B26" s="25"/>
    </row>
    <row r="28" ht="31.5" customHeight="1">
      <c r="B28" s="23"/>
    </row>
    <row r="29" ht="43.5" customHeight="1">
      <c r="B29" s="26"/>
    </row>
    <row r="30" ht="27" customHeight="1"/>
    <row r="31" ht="27" customHeight="1"/>
    <row r="32" ht="27" customHeight="1"/>
    <row r="33" ht="27.75" customHeight="1"/>
    <row r="34" ht="45" customHeight="1"/>
    <row r="35" ht="51" customHeight="1"/>
    <row r="36" ht="45" customHeight="1">
      <c r="B36" s="25"/>
    </row>
    <row r="37" ht="18" customHeight="1"/>
    <row r="39" ht="45.75" customHeight="1">
      <c r="B39" s="25"/>
    </row>
    <row r="40" ht="45.75" customHeight="1">
      <c r="B40" s="25"/>
    </row>
    <row r="41" ht="49.5" customHeight="1">
      <c r="B41" s="25"/>
    </row>
    <row r="42" ht="44.25" customHeight="1">
      <c r="B42" s="23"/>
    </row>
    <row r="44" ht="28.5" customHeight="1"/>
    <row r="45" ht="15"/>
    <row r="47" ht="28.5" customHeight="1">
      <c r="B47" s="23"/>
    </row>
    <row r="49" ht="30" customHeight="1"/>
    <row r="50" ht="43.5" customHeight="1">
      <c r="B50" s="26"/>
    </row>
    <row r="51" ht="27.75" customHeight="1"/>
    <row r="52" ht="15"/>
    <row r="53" ht="30" customHeight="1"/>
    <row r="54" ht="27.75" customHeight="1"/>
    <row r="55" ht="47.25" customHeight="1"/>
    <row r="56" ht="43.5" customHeight="1"/>
    <row r="57" ht="51.75" customHeight="1">
      <c r="B57" s="25"/>
    </row>
    <row r="59" ht="49.5" customHeight="1">
      <c r="B59" s="25"/>
    </row>
    <row r="60" ht="15">
      <c r="B60" s="25"/>
    </row>
    <row r="61" ht="15"/>
  </sheetData>
  <sheetProtection/>
  <printOptions/>
  <pageMargins left="0.75" right="0.75" top="1" bottom="1" header="0.5" footer="0.5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tabSelected="1" view="pageBreakPreview" zoomScaleSheetLayoutView="100" zoomScalePageLayoutView="0" workbookViewId="0" topLeftCell="A10">
      <selection activeCell="B20" sqref="B20:I20"/>
    </sheetView>
  </sheetViews>
  <sheetFormatPr defaultColWidth="9.00390625" defaultRowHeight="12.75"/>
  <cols>
    <col min="1" max="1" width="3.125" style="4" customWidth="1"/>
    <col min="2" max="2" width="23.375" style="4" customWidth="1"/>
    <col min="3" max="3" width="4.75390625" style="4" customWidth="1"/>
    <col min="4" max="4" width="15.25390625" style="4" customWidth="1"/>
    <col min="5" max="5" width="23.375" style="4" customWidth="1"/>
    <col min="6" max="6" width="13.875" style="4" customWidth="1"/>
    <col min="7" max="7" width="4.625" style="4" customWidth="1"/>
    <col min="8" max="9" width="17.125" style="4" customWidth="1"/>
    <col min="10" max="12" width="9.125" style="4" customWidth="1"/>
    <col min="13" max="13" width="11.125" style="4" customWidth="1"/>
    <col min="14" max="14" width="15.125" style="4" customWidth="1"/>
    <col min="15" max="15" width="9.125" style="4" customWidth="1"/>
    <col min="16" max="16" width="13.00390625" style="4" customWidth="1"/>
    <col min="17" max="17" width="13.125" style="4" customWidth="1"/>
    <col min="18" max="16384" width="9.125" style="4" customWidth="1"/>
  </cols>
  <sheetData>
    <row r="1" spans="8:14" ht="17.25" customHeight="1">
      <c r="H1" s="92" t="s">
        <v>135</v>
      </c>
      <c r="I1" s="93"/>
      <c r="J1" s="2" t="s">
        <v>40</v>
      </c>
      <c r="K1" s="47"/>
      <c r="L1" s="47"/>
      <c r="M1" s="1"/>
      <c r="N1" s="1"/>
    </row>
    <row r="2" spans="8:14" ht="16.5" customHeight="1">
      <c r="H2" s="37"/>
      <c r="I2" s="37"/>
      <c r="J2" s="1"/>
      <c r="K2" s="1" t="s">
        <v>38</v>
      </c>
      <c r="L2" s="1"/>
      <c r="M2" s="1" t="s">
        <v>87</v>
      </c>
      <c r="N2" s="1" t="s">
        <v>86</v>
      </c>
    </row>
    <row r="3" spans="7:10" ht="15.75">
      <c r="G3" s="95" t="s">
        <v>126</v>
      </c>
      <c r="H3" s="95"/>
      <c r="I3" s="95"/>
      <c r="J3" s="4" t="s">
        <v>70</v>
      </c>
    </row>
    <row r="4" spans="7:11" ht="30.75" customHeight="1">
      <c r="G4" s="96" t="s">
        <v>44</v>
      </c>
      <c r="H4" s="96"/>
      <c r="I4" s="96"/>
      <c r="J4" s="18"/>
      <c r="K4" s="18"/>
    </row>
    <row r="5" spans="7:9" ht="15.75">
      <c r="G5" s="95" t="s">
        <v>127</v>
      </c>
      <c r="H5" s="95"/>
      <c r="I5" s="95"/>
    </row>
    <row r="6" spans="7:9" ht="20.25">
      <c r="G6" s="4" t="s">
        <v>45</v>
      </c>
      <c r="H6" s="99" t="s">
        <v>95</v>
      </c>
      <c r="I6" s="99"/>
    </row>
    <row r="7" spans="1:14" ht="56.25" customHeight="1">
      <c r="A7" s="101" t="s">
        <v>46</v>
      </c>
      <c r="B7" s="101"/>
      <c r="C7" s="101"/>
      <c r="D7" s="101"/>
      <c r="E7" s="101"/>
      <c r="F7" s="101"/>
      <c r="G7" s="101"/>
      <c r="H7" s="101"/>
      <c r="I7" s="101"/>
      <c r="J7" s="5" t="s">
        <v>15</v>
      </c>
      <c r="K7" s="5" t="s">
        <v>16</v>
      </c>
      <c r="L7" s="5" t="s">
        <v>17</v>
      </c>
      <c r="M7" s="5" t="s">
        <v>132</v>
      </c>
      <c r="N7" s="5" t="s">
        <v>18</v>
      </c>
    </row>
    <row r="8" spans="1:17" ht="24.75" customHeight="1">
      <c r="A8" s="13" t="s">
        <v>98</v>
      </c>
      <c r="B8" s="13"/>
      <c r="C8" s="13"/>
      <c r="D8" s="13"/>
      <c r="E8" s="1"/>
      <c r="G8" s="49"/>
      <c r="H8" s="49"/>
      <c r="I8" s="50"/>
      <c r="J8" s="43"/>
      <c r="K8" s="43"/>
      <c r="L8" s="43"/>
      <c r="M8" s="43"/>
      <c r="N8" s="43"/>
      <c r="O8" s="43"/>
      <c r="P8" s="43"/>
      <c r="Q8" s="43"/>
    </row>
    <row r="9" spans="1:9" ht="20.25">
      <c r="A9" s="4" t="s">
        <v>42</v>
      </c>
      <c r="B9" s="57">
        <v>45170</v>
      </c>
      <c r="C9" s="102" t="s">
        <v>43</v>
      </c>
      <c r="D9" s="102"/>
      <c r="E9" s="85">
        <v>45175</v>
      </c>
      <c r="F9" s="53" t="s">
        <v>104</v>
      </c>
      <c r="G9" s="104" t="s">
        <v>118</v>
      </c>
      <c r="H9" s="104"/>
      <c r="I9" s="52"/>
    </row>
    <row r="10" spans="1:9" ht="25.5" customHeight="1">
      <c r="A10" s="103" t="s">
        <v>48</v>
      </c>
      <c r="B10" s="103"/>
      <c r="C10" s="103"/>
      <c r="D10" s="103"/>
      <c r="E10" s="103"/>
      <c r="F10" s="103"/>
      <c r="G10" s="103"/>
      <c r="H10" s="103"/>
      <c r="I10" s="103"/>
    </row>
    <row r="11" spans="1:17" ht="24.75" customHeight="1">
      <c r="A11" s="4" t="s">
        <v>49</v>
      </c>
      <c r="B11" s="13" t="s">
        <v>3</v>
      </c>
      <c r="C11" s="13"/>
      <c r="D11" s="13"/>
      <c r="E11" s="1" t="s">
        <v>16</v>
      </c>
      <c r="F11" s="4" t="s">
        <v>47</v>
      </c>
      <c r="G11" s="104" t="str">
        <f>G9</f>
        <v>УП</v>
      </c>
      <c r="H11" s="101"/>
      <c r="I11" s="101"/>
      <c r="J11" s="43" t="s">
        <v>19</v>
      </c>
      <c r="K11" s="43" t="s">
        <v>24</v>
      </c>
      <c r="L11" s="43" t="s">
        <v>97</v>
      </c>
      <c r="M11" s="43" t="s">
        <v>20</v>
      </c>
      <c r="N11" s="43" t="s">
        <v>21</v>
      </c>
      <c r="O11" s="43" t="s">
        <v>25</v>
      </c>
      <c r="P11" s="43" t="s">
        <v>23</v>
      </c>
      <c r="Q11" s="43" t="s">
        <v>22</v>
      </c>
    </row>
    <row r="12" spans="1:9" ht="15.75">
      <c r="A12" s="4" t="s">
        <v>50</v>
      </c>
      <c r="B12" s="13" t="s">
        <v>1</v>
      </c>
      <c r="C12" s="103" t="s">
        <v>52</v>
      </c>
      <c r="D12" s="103"/>
      <c r="E12" s="13" t="s">
        <v>53</v>
      </c>
      <c r="F12" s="100" t="s">
        <v>77</v>
      </c>
      <c r="G12" s="100"/>
      <c r="H12" s="100"/>
      <c r="I12" s="100"/>
    </row>
    <row r="13" spans="1:9" ht="15.75">
      <c r="A13" s="4" t="s">
        <v>51</v>
      </c>
      <c r="B13" s="95" t="s">
        <v>54</v>
      </c>
      <c r="C13" s="95"/>
      <c r="D13" s="95"/>
      <c r="E13" s="1" t="s">
        <v>20</v>
      </c>
      <c r="F13" s="102" t="s">
        <v>55</v>
      </c>
      <c r="G13" s="102"/>
      <c r="H13" s="100"/>
      <c r="I13" s="100"/>
    </row>
    <row r="14" spans="1:9" ht="15.75">
      <c r="A14" s="4" t="s">
        <v>57</v>
      </c>
      <c r="B14" s="95" t="s">
        <v>56</v>
      </c>
      <c r="C14" s="95"/>
      <c r="D14" s="95"/>
      <c r="E14" s="95"/>
      <c r="F14" s="100" t="s">
        <v>133</v>
      </c>
      <c r="G14" s="100"/>
      <c r="H14" s="100"/>
      <c r="I14" s="100"/>
    </row>
    <row r="15" spans="1:9" ht="15.75">
      <c r="A15" s="4" t="s">
        <v>58</v>
      </c>
      <c r="B15" s="13" t="s">
        <v>99</v>
      </c>
      <c r="C15" s="102">
        <v>2830605</v>
      </c>
      <c r="D15" s="102"/>
      <c r="E15" s="102"/>
      <c r="F15" s="51"/>
      <c r="G15" s="51"/>
      <c r="H15" s="51"/>
      <c r="I15" s="51"/>
    </row>
    <row r="16" spans="1:9" ht="15.75">
      <c r="A16" s="4" t="s">
        <v>60</v>
      </c>
      <c r="B16" s="4" t="s">
        <v>6</v>
      </c>
      <c r="C16" s="105" t="s">
        <v>96</v>
      </c>
      <c r="D16" s="105"/>
      <c r="E16" s="105"/>
      <c r="F16" s="105"/>
      <c r="G16" s="105"/>
      <c r="H16" s="105"/>
      <c r="I16" s="105"/>
    </row>
    <row r="17" spans="2:9" ht="15.75">
      <c r="B17" s="4" t="s">
        <v>41</v>
      </c>
      <c r="C17" s="105"/>
      <c r="D17" s="105"/>
      <c r="E17" s="105"/>
      <c r="F17" s="105"/>
      <c r="G17" s="105"/>
      <c r="H17" s="105"/>
      <c r="I17" s="105"/>
    </row>
    <row r="18" spans="1:10" ht="15.75">
      <c r="A18" s="4" t="s">
        <v>61</v>
      </c>
      <c r="B18" s="4" t="s">
        <v>8</v>
      </c>
      <c r="C18" s="97">
        <v>25512</v>
      </c>
      <c r="D18" s="98"/>
      <c r="E18" s="98"/>
      <c r="F18" s="98"/>
      <c r="G18" s="98"/>
      <c r="H18" s="98"/>
      <c r="I18" s="98"/>
      <c r="J18" s="6"/>
    </row>
    <row r="19" spans="1:10" ht="15.75">
      <c r="A19" s="4" t="s">
        <v>78</v>
      </c>
      <c r="B19" s="10" t="s">
        <v>59</v>
      </c>
      <c r="C19" s="94">
        <v>6514359149</v>
      </c>
      <c r="D19" s="94"/>
      <c r="E19" s="31" t="s">
        <v>7</v>
      </c>
      <c r="F19" s="33">
        <v>41619</v>
      </c>
      <c r="G19" s="94" t="s">
        <v>79</v>
      </c>
      <c r="H19" s="94"/>
      <c r="I19" s="32" t="s">
        <v>92</v>
      </c>
      <c r="J19" s="3"/>
    </row>
    <row r="20" spans="2:10" ht="15.75">
      <c r="B20" s="94" t="s">
        <v>93</v>
      </c>
      <c r="C20" s="94"/>
      <c r="D20" s="94"/>
      <c r="E20" s="94"/>
      <c r="F20" s="94"/>
      <c r="G20" s="94"/>
      <c r="H20" s="94"/>
      <c r="I20" s="94"/>
      <c r="J20" s="3"/>
    </row>
    <row r="21" spans="1:9" ht="15.75">
      <c r="A21" s="4" t="s">
        <v>82</v>
      </c>
      <c r="B21" s="95" t="s">
        <v>62</v>
      </c>
      <c r="C21" s="95"/>
      <c r="D21" s="95"/>
      <c r="E21" s="95"/>
      <c r="F21" s="106" t="s">
        <v>94</v>
      </c>
      <c r="G21" s="106"/>
      <c r="H21" s="106"/>
      <c r="I21" s="106"/>
    </row>
    <row r="22" spans="1:9" ht="15.75">
      <c r="A22" s="4" t="s">
        <v>100</v>
      </c>
      <c r="B22" s="34" t="s">
        <v>81</v>
      </c>
      <c r="C22" s="110" t="s">
        <v>108</v>
      </c>
      <c r="D22" s="110"/>
      <c r="E22" s="110"/>
      <c r="F22" s="110"/>
      <c r="G22" s="110"/>
      <c r="H22" s="110"/>
      <c r="I22" s="110"/>
    </row>
    <row r="23" spans="1:9" ht="36" customHeight="1">
      <c r="A23" s="107" t="s">
        <v>64</v>
      </c>
      <c r="B23" s="107"/>
      <c r="C23" s="107"/>
      <c r="D23" s="107"/>
      <c r="E23" s="107"/>
      <c r="F23" s="108">
        <f>B9</f>
        <v>45170</v>
      </c>
      <c r="G23" s="109"/>
      <c r="H23" s="109"/>
      <c r="I23" s="109"/>
    </row>
    <row r="24" spans="1:9" ht="29.25" customHeight="1">
      <c r="A24" s="107" t="s">
        <v>63</v>
      </c>
      <c r="B24" s="107"/>
      <c r="C24" s="107"/>
      <c r="D24" s="107"/>
      <c r="E24" s="107"/>
      <c r="F24" s="109" t="s">
        <v>65</v>
      </c>
      <c r="G24" s="109"/>
      <c r="H24" s="109"/>
      <c r="I24" s="109"/>
    </row>
    <row r="25" spans="1:9" ht="12.75" customHeight="1">
      <c r="A25" s="102" t="s">
        <v>68</v>
      </c>
      <c r="B25" s="102"/>
      <c r="C25" s="102"/>
      <c r="D25" s="102"/>
      <c r="E25" s="102"/>
      <c r="F25" s="102"/>
      <c r="G25" s="102"/>
      <c r="H25" s="102"/>
      <c r="I25" s="102"/>
    </row>
    <row r="26" spans="1:9" ht="54" customHeight="1">
      <c r="A26" s="101" t="s">
        <v>66</v>
      </c>
      <c r="B26" s="101"/>
      <c r="C26" s="101"/>
      <c r="D26" s="101"/>
      <c r="E26" s="101"/>
      <c r="F26" s="101"/>
      <c r="G26" s="101"/>
      <c r="H26" s="101"/>
      <c r="I26" s="101"/>
    </row>
    <row r="27" spans="1:9" ht="15.75">
      <c r="A27" s="103" t="s">
        <v>67</v>
      </c>
      <c r="B27" s="103"/>
      <c r="C27" s="103"/>
      <c r="D27" s="103"/>
      <c r="E27" s="103"/>
      <c r="F27" s="103"/>
      <c r="G27" s="103"/>
      <c r="H27" s="103"/>
      <c r="I27" s="103"/>
    </row>
    <row r="28" spans="1:10" ht="24.75" customHeight="1">
      <c r="A28" s="102" t="s">
        <v>129</v>
      </c>
      <c r="B28" s="102"/>
      <c r="C28" s="102"/>
      <c r="D28" s="102"/>
      <c r="E28" s="102"/>
      <c r="F28" s="102"/>
      <c r="G28" s="102"/>
      <c r="H28" s="102"/>
      <c r="I28" s="102"/>
      <c r="J28" s="13"/>
    </row>
    <row r="29" spans="1:9" ht="28.5" customHeight="1">
      <c r="A29" s="115" t="s">
        <v>123</v>
      </c>
      <c r="B29" s="115"/>
      <c r="C29" s="115"/>
      <c r="D29" s="115"/>
      <c r="E29" s="115"/>
      <c r="F29" s="115"/>
      <c r="G29" s="115"/>
      <c r="H29" s="115"/>
      <c r="I29" s="115"/>
    </row>
    <row r="30" spans="1:9" ht="15.75">
      <c r="A30" s="117" t="s">
        <v>69</v>
      </c>
      <c r="B30" s="117"/>
      <c r="C30" s="117"/>
      <c r="D30" s="117"/>
      <c r="E30" s="117"/>
      <c r="F30" s="117"/>
      <c r="G30" s="117"/>
      <c r="H30" s="117"/>
      <c r="I30" s="117"/>
    </row>
    <row r="31" spans="1:9" ht="15.75">
      <c r="A31" s="118" t="str">
        <f>CONCATENATE(E11,J3,E13)</f>
        <v>доцент,  к.н., доцент</v>
      </c>
      <c r="B31" s="118"/>
      <c r="C31" s="118"/>
      <c r="D31" s="118"/>
      <c r="E31" s="118"/>
      <c r="F31" s="118"/>
      <c r="G31" s="118"/>
      <c r="H31" s="118"/>
      <c r="I31" s="118"/>
    </row>
    <row r="32" spans="1:9" ht="15.75">
      <c r="A32" s="117" t="s">
        <v>101</v>
      </c>
      <c r="B32" s="117"/>
      <c r="C32" s="117"/>
      <c r="D32" s="117"/>
      <c r="E32" s="117"/>
      <c r="F32" s="117"/>
      <c r="G32" s="117"/>
      <c r="H32" s="117"/>
      <c r="I32" s="117"/>
    </row>
    <row r="33" spans="1:9" s="13" customFormat="1" ht="24.75" customHeight="1">
      <c r="A33" s="13" t="s">
        <v>102</v>
      </c>
      <c r="I33" s="48">
        <f>'Заявление оборот.'!K13</f>
        <v>33</v>
      </c>
    </row>
    <row r="34" spans="1:9" ht="20.25">
      <c r="A34" s="4" t="s">
        <v>42</v>
      </c>
      <c r="B34" s="57">
        <f>B9</f>
        <v>45170</v>
      </c>
      <c r="C34" s="102" t="s">
        <v>43</v>
      </c>
      <c r="D34" s="102"/>
      <c r="E34" s="85">
        <f>E9</f>
        <v>45175</v>
      </c>
      <c r="F34" s="53" t="s">
        <v>104</v>
      </c>
      <c r="G34" s="104" t="str">
        <f>G9</f>
        <v>УП</v>
      </c>
      <c r="H34" s="104"/>
      <c r="I34" s="52"/>
    </row>
    <row r="35" ht="20.25" customHeight="1">
      <c r="A35" s="4" t="s">
        <v>71</v>
      </c>
    </row>
    <row r="36" spans="1:9" ht="15.75">
      <c r="A36" s="95" t="s">
        <v>72</v>
      </c>
      <c r="B36" s="95"/>
      <c r="C36" s="112" t="str">
        <f>G34</f>
        <v>УП</v>
      </c>
      <c r="D36" s="95"/>
      <c r="E36" s="95"/>
      <c r="F36" s="17"/>
      <c r="G36" s="113">
        <f>F23</f>
        <v>45170</v>
      </c>
      <c r="H36" s="113"/>
      <c r="I36" s="19"/>
    </row>
    <row r="37" spans="1:9" ht="15.75">
      <c r="A37" s="34"/>
      <c r="B37" s="34"/>
      <c r="C37" s="83"/>
      <c r="D37" s="34"/>
      <c r="E37" s="34"/>
      <c r="F37" s="114" t="s">
        <v>36</v>
      </c>
      <c r="G37" s="114"/>
      <c r="H37" s="114"/>
      <c r="I37" s="16" t="s">
        <v>73</v>
      </c>
    </row>
    <row r="38" spans="1:9" ht="15.75">
      <c r="A38" s="34"/>
      <c r="B38" s="34"/>
      <c r="C38" s="83"/>
      <c r="D38" s="34"/>
      <c r="E38" s="34"/>
      <c r="F38" s="36"/>
      <c r="G38" s="36"/>
      <c r="H38" s="36"/>
      <c r="I38" s="16"/>
    </row>
    <row r="39" ht="15.75">
      <c r="B39" s="4" t="s">
        <v>124</v>
      </c>
    </row>
    <row r="40" spans="6:9" ht="15.75">
      <c r="F40" s="36"/>
      <c r="G40" s="36"/>
      <c r="H40" s="36"/>
      <c r="I40" s="16"/>
    </row>
    <row r="41" spans="2:9" ht="15.75">
      <c r="B41" s="4" t="s">
        <v>139</v>
      </c>
      <c r="F41" s="36" t="s">
        <v>125</v>
      </c>
      <c r="G41" s="36"/>
      <c r="H41" s="91">
        <f>G36</f>
        <v>45170</v>
      </c>
      <c r="I41" s="16" t="s">
        <v>137</v>
      </c>
    </row>
    <row r="42" spans="1:9" ht="54.75" customHeight="1">
      <c r="A42" s="95" t="s">
        <v>74</v>
      </c>
      <c r="B42" s="95"/>
      <c r="C42" s="95"/>
      <c r="D42" s="95"/>
      <c r="F42" s="29" t="s">
        <v>125</v>
      </c>
      <c r="G42" s="116">
        <f>F23</f>
        <v>45170</v>
      </c>
      <c r="H42" s="116"/>
      <c r="I42" s="20" t="s">
        <v>103</v>
      </c>
    </row>
    <row r="43" spans="6:9" ht="15.75">
      <c r="F43" s="29"/>
      <c r="G43" s="111"/>
      <c r="H43" s="111"/>
      <c r="I43" s="16"/>
    </row>
  </sheetData>
  <sheetProtection/>
  <mergeCells count="48">
    <mergeCell ref="A30:I30"/>
    <mergeCell ref="A31:I31"/>
    <mergeCell ref="A32:I32"/>
    <mergeCell ref="A27:I27"/>
    <mergeCell ref="C34:D34"/>
    <mergeCell ref="G34:H34"/>
    <mergeCell ref="A28:I28"/>
    <mergeCell ref="B20:I20"/>
    <mergeCell ref="G43:H43"/>
    <mergeCell ref="A36:B36"/>
    <mergeCell ref="C36:E36"/>
    <mergeCell ref="G36:H36"/>
    <mergeCell ref="F37:H37"/>
    <mergeCell ref="A25:I25"/>
    <mergeCell ref="A29:I29"/>
    <mergeCell ref="A42:D42"/>
    <mergeCell ref="G42:H42"/>
    <mergeCell ref="F21:I21"/>
    <mergeCell ref="A23:E23"/>
    <mergeCell ref="F23:I23"/>
    <mergeCell ref="A26:I26"/>
    <mergeCell ref="C22:I22"/>
    <mergeCell ref="A24:E24"/>
    <mergeCell ref="F24:I24"/>
    <mergeCell ref="B21:E21"/>
    <mergeCell ref="C9:D9"/>
    <mergeCell ref="G11:I11"/>
    <mergeCell ref="G9:H9"/>
    <mergeCell ref="C16:I16"/>
    <mergeCell ref="C15:E15"/>
    <mergeCell ref="C17:I17"/>
    <mergeCell ref="F12:I12"/>
    <mergeCell ref="C19:D19"/>
    <mergeCell ref="B13:D13"/>
    <mergeCell ref="F13:G13"/>
    <mergeCell ref="H13:I13"/>
    <mergeCell ref="A10:I10"/>
    <mergeCell ref="C12:D12"/>
    <mergeCell ref="H1:I1"/>
    <mergeCell ref="G19:H19"/>
    <mergeCell ref="G3:I3"/>
    <mergeCell ref="G5:I5"/>
    <mergeCell ref="G4:I4"/>
    <mergeCell ref="C18:I18"/>
    <mergeCell ref="B14:E14"/>
    <mergeCell ref="H6:I6"/>
    <mergeCell ref="F14:I14"/>
    <mergeCell ref="A7:I7"/>
  </mergeCells>
  <dataValidations count="2">
    <dataValidation type="list" allowBlank="1" showInputMessage="1" showErrorMessage="1" sqref="E8 E11">
      <formula1>$J$7:$N$7</formula1>
    </dataValidation>
    <dataValidation type="list" allowBlank="1" showInputMessage="1" showErrorMessage="1" sqref="E13">
      <formula1>$J$11:$Q$11</formula1>
    </dataValidation>
  </dataValidations>
  <printOptions/>
  <pageMargins left="0.3" right="0.24" top="1" bottom="1" header="0.5" footer="0.5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view="pageBreakPreview" zoomScaleSheetLayoutView="100" zoomScalePageLayoutView="0" workbookViewId="0" topLeftCell="A1">
      <selection activeCell="H7" sqref="H7"/>
    </sheetView>
  </sheetViews>
  <sheetFormatPr defaultColWidth="9.00390625" defaultRowHeight="12.75"/>
  <cols>
    <col min="1" max="1" width="28.75390625" style="4" customWidth="1"/>
    <col min="2" max="2" width="10.25390625" style="4" customWidth="1"/>
    <col min="3" max="3" width="12.875" style="4" customWidth="1"/>
    <col min="4" max="4" width="16.25390625" style="4" customWidth="1"/>
    <col min="5" max="5" width="10.875" style="4" customWidth="1"/>
    <col min="6" max="6" width="8.625" style="4" customWidth="1"/>
    <col min="7" max="8" width="9.125" style="4" customWidth="1"/>
    <col min="9" max="9" width="11.375" style="4" customWidth="1"/>
    <col min="10" max="10" width="9.125" style="4" customWidth="1"/>
    <col min="11" max="11" width="9.625" style="4" customWidth="1"/>
    <col min="12" max="12" width="9.125" style="4" customWidth="1"/>
    <col min="13" max="13" width="7.375" style="4" customWidth="1"/>
    <col min="14" max="14" width="7.75390625" style="4" customWidth="1"/>
    <col min="15" max="16384" width="9.125" style="4" customWidth="1"/>
  </cols>
  <sheetData>
    <row r="1" spans="1:12" ht="20.25">
      <c r="A1" s="101" t="s">
        <v>75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1" ht="67.5" customHeight="1">
      <c r="A2" s="122" t="s">
        <v>39</v>
      </c>
      <c r="B2" s="122"/>
      <c r="C2" s="122"/>
      <c r="D2" s="122" t="str">
        <f>Заявление!A29</f>
        <v>Иванов Иван Алексеевич</v>
      </c>
      <c r="E2" s="122"/>
      <c r="F2" s="122"/>
      <c r="G2" s="122"/>
      <c r="H2" s="122"/>
      <c r="I2" s="122"/>
      <c r="J2" s="122"/>
      <c r="K2" s="122"/>
    </row>
    <row r="3" spans="1:11" s="58" customFormat="1" ht="21.75" customHeight="1">
      <c r="A3" s="119" t="s">
        <v>109</v>
      </c>
      <c r="B3" s="121" t="s">
        <v>110</v>
      </c>
      <c r="C3" s="119" t="s">
        <v>76</v>
      </c>
      <c r="D3" s="121" t="s">
        <v>111</v>
      </c>
      <c r="E3" s="121" t="s">
        <v>29</v>
      </c>
      <c r="F3" s="121"/>
      <c r="G3" s="121"/>
      <c r="H3" s="121"/>
      <c r="I3" s="121"/>
      <c r="J3" s="121"/>
      <c r="K3" s="121"/>
    </row>
    <row r="4" spans="1:11" s="58" customFormat="1" ht="49.5" customHeight="1">
      <c r="A4" s="120"/>
      <c r="B4" s="121"/>
      <c r="C4" s="120"/>
      <c r="D4" s="121"/>
      <c r="E4" s="59" t="s">
        <v>30</v>
      </c>
      <c r="F4" s="59" t="s">
        <v>33</v>
      </c>
      <c r="G4" s="59" t="s">
        <v>31</v>
      </c>
      <c r="H4" s="59" t="s">
        <v>32</v>
      </c>
      <c r="I4" s="59" t="s">
        <v>34</v>
      </c>
      <c r="J4" s="59" t="s">
        <v>112</v>
      </c>
      <c r="K4" s="60" t="s">
        <v>113</v>
      </c>
    </row>
    <row r="5" spans="1:11" s="66" customFormat="1" ht="18.75">
      <c r="A5" s="87" t="s">
        <v>114</v>
      </c>
      <c r="B5" s="88" t="s">
        <v>115</v>
      </c>
      <c r="C5" s="69">
        <v>1</v>
      </c>
      <c r="D5" s="84" t="s">
        <v>116</v>
      </c>
      <c r="E5" s="88">
        <v>8</v>
      </c>
      <c r="F5" s="89"/>
      <c r="G5" s="88">
        <v>0.5</v>
      </c>
      <c r="H5" s="84"/>
      <c r="I5" s="84"/>
      <c r="J5" s="84"/>
      <c r="K5" s="71">
        <f>SUM(E5:J5)</f>
        <v>8.5</v>
      </c>
    </row>
    <row r="6" spans="1:11" s="66" customFormat="1" ht="35.25" customHeight="1">
      <c r="A6" s="87" t="s">
        <v>117</v>
      </c>
      <c r="B6" s="69" t="s">
        <v>118</v>
      </c>
      <c r="C6" s="69">
        <v>3</v>
      </c>
      <c r="D6" s="84" t="s">
        <v>119</v>
      </c>
      <c r="E6" s="88">
        <v>10</v>
      </c>
      <c r="F6" s="88">
        <v>10</v>
      </c>
      <c r="G6" s="88">
        <v>0.5</v>
      </c>
      <c r="H6" s="84">
        <v>2</v>
      </c>
      <c r="I6" s="84"/>
      <c r="J6" s="84"/>
      <c r="K6" s="71">
        <f>SUM(E6:J6)</f>
        <v>22.5</v>
      </c>
    </row>
    <row r="7" spans="1:11" s="66" customFormat="1" ht="30.75" customHeight="1">
      <c r="A7" s="87" t="s">
        <v>120</v>
      </c>
      <c r="B7" s="69" t="s">
        <v>118</v>
      </c>
      <c r="C7" s="69">
        <v>3</v>
      </c>
      <c r="D7" s="84" t="s">
        <v>121</v>
      </c>
      <c r="E7" s="89"/>
      <c r="F7" s="89"/>
      <c r="G7" s="90"/>
      <c r="H7" s="84"/>
      <c r="I7" s="84"/>
      <c r="J7" s="84">
        <v>2</v>
      </c>
      <c r="K7" s="71">
        <f>SUM(E7:J7)</f>
        <v>2</v>
      </c>
    </row>
    <row r="8" spans="1:11" s="66" customFormat="1" ht="30.75" customHeight="1">
      <c r="A8" s="61"/>
      <c r="B8" s="62"/>
      <c r="C8" s="62"/>
      <c r="D8" s="63"/>
      <c r="E8" s="64"/>
      <c r="F8" s="64"/>
      <c r="G8" s="67"/>
      <c r="H8" s="63"/>
      <c r="I8" s="63"/>
      <c r="J8" s="63"/>
      <c r="K8" s="65"/>
    </row>
    <row r="9" spans="1:11" s="66" customFormat="1" ht="30.75" customHeight="1">
      <c r="A9" s="61"/>
      <c r="B9" s="62"/>
      <c r="C9" s="62"/>
      <c r="D9" s="63"/>
      <c r="E9" s="64"/>
      <c r="F9" s="64"/>
      <c r="G9" s="67"/>
      <c r="H9" s="63"/>
      <c r="I9" s="63"/>
      <c r="J9" s="63"/>
      <c r="K9" s="65"/>
    </row>
    <row r="10" spans="1:11" s="66" customFormat="1" ht="30.75" customHeight="1">
      <c r="A10" s="61"/>
      <c r="B10" s="62"/>
      <c r="C10" s="62"/>
      <c r="D10" s="63"/>
      <c r="E10" s="64"/>
      <c r="F10" s="64"/>
      <c r="G10" s="67"/>
      <c r="H10" s="63"/>
      <c r="I10" s="63"/>
      <c r="J10" s="63"/>
      <c r="K10" s="65"/>
    </row>
    <row r="11" spans="1:11" s="66" customFormat="1" ht="30.75" customHeight="1">
      <c r="A11" s="61"/>
      <c r="B11" s="62"/>
      <c r="C11" s="62"/>
      <c r="D11" s="63"/>
      <c r="E11" s="64"/>
      <c r="F11" s="64"/>
      <c r="G11" s="67"/>
      <c r="H11" s="63"/>
      <c r="I11" s="63"/>
      <c r="J11" s="63"/>
      <c r="K11" s="65"/>
    </row>
    <row r="12" spans="1:11" s="66" customFormat="1" ht="30.75" customHeight="1">
      <c r="A12" s="61"/>
      <c r="B12" s="62"/>
      <c r="C12" s="62"/>
      <c r="D12" s="63"/>
      <c r="E12" s="64"/>
      <c r="F12" s="64"/>
      <c r="G12" s="67"/>
      <c r="H12" s="63"/>
      <c r="I12" s="63"/>
      <c r="J12" s="63"/>
      <c r="K12" s="65"/>
    </row>
    <row r="13" spans="1:11" s="58" customFormat="1" ht="15">
      <c r="A13" s="68"/>
      <c r="B13" s="69"/>
      <c r="C13" s="69"/>
      <c r="D13" s="59"/>
      <c r="E13" s="70"/>
      <c r="F13" s="70"/>
      <c r="G13" s="71"/>
      <c r="H13" s="72"/>
      <c r="I13" s="71"/>
      <c r="J13" s="71"/>
      <c r="K13" s="71">
        <f>SUM(K5:K7)</f>
        <v>33</v>
      </c>
    </row>
    <row r="14" spans="1:14" ht="15.75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N14" s="6"/>
    </row>
    <row r="15" spans="1:14" ht="32.2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N15" s="6"/>
    </row>
    <row r="16" spans="8:11" ht="15.75">
      <c r="H16" s="17"/>
      <c r="I16" s="17"/>
      <c r="J16" s="17"/>
      <c r="K16" s="17"/>
    </row>
    <row r="17" ht="15.75">
      <c r="H17" s="4" t="s">
        <v>35</v>
      </c>
    </row>
    <row r="18" spans="8:11" ht="24.75" customHeight="1">
      <c r="H18" s="17"/>
      <c r="I18" s="17"/>
      <c r="J18" s="17"/>
      <c r="K18" s="17"/>
    </row>
    <row r="19" ht="15.75">
      <c r="H19" s="4" t="s">
        <v>36</v>
      </c>
    </row>
    <row r="20" spans="8:11" ht="25.5" customHeight="1">
      <c r="H20" s="17"/>
      <c r="I20" s="17"/>
      <c r="J20" s="17"/>
      <c r="K20" s="17"/>
    </row>
  </sheetData>
  <sheetProtection/>
  <mergeCells count="9">
    <mergeCell ref="A14:L14"/>
    <mergeCell ref="C3:C4"/>
    <mergeCell ref="D3:D4"/>
    <mergeCell ref="A3:A4"/>
    <mergeCell ref="B3:B4"/>
    <mergeCell ref="A1:L1"/>
    <mergeCell ref="A2:C2"/>
    <mergeCell ref="D2:K2"/>
    <mergeCell ref="E3:K3"/>
  </mergeCells>
  <printOptions/>
  <pageMargins left="0.48" right="0.35" top="1" bottom="1" header="0.5" footer="0.5"/>
  <pageSetup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4"/>
  <sheetViews>
    <sheetView view="pageBreakPreview" zoomScaleSheetLayoutView="100" zoomScalePageLayoutView="0" workbookViewId="0" topLeftCell="A4">
      <selection activeCell="G22" sqref="G22"/>
    </sheetView>
  </sheetViews>
  <sheetFormatPr defaultColWidth="9.00390625" defaultRowHeight="12.75"/>
  <cols>
    <col min="1" max="1" width="13.75390625" style="4" customWidth="1"/>
    <col min="2" max="2" width="14.875" style="4" customWidth="1"/>
    <col min="3" max="3" width="11.00390625" style="4" customWidth="1"/>
    <col min="4" max="5" width="9.125" style="4" customWidth="1"/>
    <col min="6" max="6" width="12.75390625" style="4" customWidth="1"/>
    <col min="7" max="7" width="10.75390625" style="4" customWidth="1"/>
    <col min="8" max="8" width="19.875" style="4" customWidth="1"/>
    <col min="9" max="9" width="13.875" style="4" customWidth="1"/>
    <col min="10" max="10" width="10.25390625" style="4" customWidth="1"/>
    <col min="11" max="11" width="18.375" style="4" customWidth="1"/>
    <col min="12" max="12" width="12.375" style="4" customWidth="1"/>
    <col min="13" max="16384" width="9.125" style="4" customWidth="1"/>
  </cols>
  <sheetData>
    <row r="1" spans="7:14" ht="15.75">
      <c r="G1" s="3"/>
      <c r="H1" s="92" t="s">
        <v>135</v>
      </c>
      <c r="I1" s="93"/>
      <c r="J1" s="2" t="s">
        <v>40</v>
      </c>
      <c r="K1" s="47"/>
      <c r="L1" s="47"/>
      <c r="M1" s="1"/>
      <c r="N1" s="1"/>
    </row>
    <row r="2" spans="1:16" ht="62.25" customHeight="1">
      <c r="A2" s="141" t="s">
        <v>90</v>
      </c>
      <c r="B2" s="141"/>
      <c r="C2" s="141"/>
      <c r="D2" s="141"/>
      <c r="E2" s="141"/>
      <c r="F2" s="141"/>
      <c r="G2" s="141"/>
      <c r="H2" s="141"/>
      <c r="I2" s="141"/>
      <c r="J2" s="5"/>
      <c r="K2" s="5"/>
      <c r="L2" s="5"/>
      <c r="M2" s="5"/>
      <c r="N2" s="5"/>
      <c r="O2" s="6"/>
      <c r="P2" s="6"/>
    </row>
    <row r="3" spans="1:16" ht="74.25" customHeight="1">
      <c r="A3" s="142" t="s">
        <v>0</v>
      </c>
      <c r="B3" s="142"/>
      <c r="C3" s="142"/>
      <c r="D3" s="142"/>
      <c r="E3" s="142"/>
      <c r="F3" s="142"/>
      <c r="G3" s="142"/>
      <c r="H3" s="142"/>
      <c r="I3" s="142"/>
      <c r="J3" s="7"/>
      <c r="K3" s="7"/>
      <c r="L3" s="7"/>
      <c r="M3" s="7"/>
      <c r="N3" s="7"/>
      <c r="O3" s="7"/>
      <c r="P3" s="7"/>
    </row>
    <row r="4" spans="1:9" ht="27.75" customHeight="1">
      <c r="A4" s="8" t="s">
        <v>88</v>
      </c>
      <c r="B4" s="140" t="str">
        <f>Заявление!A29</f>
        <v>Иванов Иван Алексеевич</v>
      </c>
      <c r="C4" s="140"/>
      <c r="D4" s="140"/>
      <c r="E4" s="140"/>
      <c r="F4" s="140"/>
      <c r="G4" s="140"/>
      <c r="H4" s="140"/>
      <c r="I4" s="140"/>
    </row>
    <row r="5" spans="1:9" ht="24" customHeight="1">
      <c r="A5" s="9" t="s">
        <v>1</v>
      </c>
      <c r="B5" s="94" t="str">
        <f>Заявление!C12</f>
        <v>высшее</v>
      </c>
      <c r="C5" s="94"/>
      <c r="D5" s="130" t="s">
        <v>26</v>
      </c>
      <c r="E5" s="130"/>
      <c r="F5" s="130"/>
      <c r="G5" s="138" t="str">
        <f>Заявление!E13</f>
        <v>к.н., доцент</v>
      </c>
      <c r="H5" s="138"/>
      <c r="I5" s="138"/>
    </row>
    <row r="6" spans="1:9" ht="24" customHeight="1">
      <c r="A6" s="130" t="s">
        <v>2</v>
      </c>
      <c r="B6" s="130"/>
      <c r="C6" s="54" t="s">
        <v>83</v>
      </c>
      <c r="D6" s="54"/>
      <c r="E6" s="54"/>
      <c r="F6" s="55" t="s">
        <v>105</v>
      </c>
      <c r="G6" s="54" t="str">
        <f>Заявление!G11</f>
        <v>УП</v>
      </c>
      <c r="H6" s="54"/>
      <c r="I6" s="54"/>
    </row>
    <row r="7" spans="1:14" ht="24" customHeight="1">
      <c r="A7" s="8" t="s">
        <v>3</v>
      </c>
      <c r="B7" s="138" t="str">
        <f>Заявление!E11</f>
        <v>доцент</v>
      </c>
      <c r="C7" s="138"/>
      <c r="D7" s="10" t="s">
        <v>4</v>
      </c>
      <c r="E7" s="127">
        <f>Заявление!C15</f>
        <v>2830605</v>
      </c>
      <c r="F7" s="127"/>
      <c r="G7" s="128" t="s">
        <v>5</v>
      </c>
      <c r="H7" s="128"/>
      <c r="I7" s="11">
        <v>1</v>
      </c>
      <c r="J7" s="124"/>
      <c r="K7" s="124"/>
      <c r="L7" s="124"/>
      <c r="M7" s="124"/>
      <c r="N7" s="124"/>
    </row>
    <row r="8" spans="1:14" ht="18.75" customHeight="1">
      <c r="A8" s="130" t="s">
        <v>6</v>
      </c>
      <c r="B8" s="130"/>
      <c r="C8" s="129" t="str">
        <f>Заявление!C16</f>
        <v>620000, г.Екатеринбург, ул. Ленина,д.45,кв.54</v>
      </c>
      <c r="D8" s="129"/>
      <c r="E8" s="129"/>
      <c r="F8" s="129"/>
      <c r="G8" s="129"/>
      <c r="H8" s="129"/>
      <c r="I8" s="129"/>
      <c r="J8" s="125"/>
      <c r="K8" s="126"/>
      <c r="L8" s="126"/>
      <c r="M8" s="126"/>
      <c r="N8" s="126"/>
    </row>
    <row r="9" spans="1:14" ht="18.75" customHeight="1">
      <c r="A9" s="130" t="s">
        <v>41</v>
      </c>
      <c r="B9" s="130"/>
      <c r="C9" s="129">
        <f>Заявление!C17</f>
        <v>0</v>
      </c>
      <c r="D9" s="129"/>
      <c r="E9" s="129"/>
      <c r="F9" s="131"/>
      <c r="G9" s="131"/>
      <c r="H9" s="129"/>
      <c r="I9" s="129"/>
      <c r="J9" s="125"/>
      <c r="K9" s="5"/>
      <c r="L9" s="5"/>
      <c r="M9" s="5"/>
      <c r="N9" s="5"/>
    </row>
    <row r="10" spans="1:14" ht="21" customHeight="1">
      <c r="A10" s="10" t="s">
        <v>59</v>
      </c>
      <c r="B10" s="12">
        <f>Заявление!C19</f>
        <v>6514359149</v>
      </c>
      <c r="C10" s="10" t="s">
        <v>7</v>
      </c>
      <c r="D10" s="145">
        <f>Заявление!F19</f>
        <v>41619</v>
      </c>
      <c r="E10" s="145"/>
      <c r="F10" s="94" t="s">
        <v>79</v>
      </c>
      <c r="G10" s="94"/>
      <c r="H10" s="127" t="str">
        <f>Заявление!I19</f>
        <v>660-006</v>
      </c>
      <c r="I10" s="127"/>
      <c r="J10" s="125"/>
      <c r="K10" s="5"/>
      <c r="L10" s="5"/>
      <c r="M10" s="5"/>
      <c r="N10" s="5"/>
    </row>
    <row r="11" spans="1:14" ht="21" customHeight="1">
      <c r="A11" s="138" t="str">
        <f>Заявление!B20</f>
        <v>Отделом УФМС России по Свердловской области в Ленинском р-не гор. Екатеринбурга</v>
      </c>
      <c r="B11" s="138"/>
      <c r="C11" s="138"/>
      <c r="D11" s="138"/>
      <c r="E11" s="138"/>
      <c r="F11" s="138"/>
      <c r="G11" s="138"/>
      <c r="H11" s="138"/>
      <c r="I11" s="138"/>
      <c r="J11" s="21"/>
      <c r="K11" s="5"/>
      <c r="L11" s="5"/>
      <c r="M11" s="5"/>
      <c r="N11" s="5"/>
    </row>
    <row r="12" spans="1:17" ht="20.25" customHeight="1">
      <c r="A12" s="130" t="s">
        <v>8</v>
      </c>
      <c r="B12" s="130"/>
      <c r="C12" s="139">
        <f>Заявление!C18</f>
        <v>25512</v>
      </c>
      <c r="D12" s="139"/>
      <c r="E12" s="139"/>
      <c r="F12" s="139"/>
      <c r="G12" s="139"/>
      <c r="H12" s="139"/>
      <c r="I12" s="139"/>
      <c r="J12" s="7"/>
      <c r="K12" s="123"/>
      <c r="L12" s="123"/>
      <c r="M12" s="123"/>
      <c r="N12" s="123"/>
      <c r="O12" s="123"/>
      <c r="P12" s="123"/>
      <c r="Q12" s="123"/>
    </row>
    <row r="13" spans="1:14" ht="21" customHeight="1">
      <c r="A13" s="95" t="s">
        <v>62</v>
      </c>
      <c r="B13" s="95"/>
      <c r="C13" s="95"/>
      <c r="D13" s="95"/>
      <c r="E13" s="106" t="str">
        <f>Заявление!F21</f>
        <v>040-591-53435</v>
      </c>
      <c r="F13" s="106"/>
      <c r="G13" s="106"/>
      <c r="H13" s="106"/>
      <c r="I13" s="30"/>
      <c r="J13" s="21"/>
      <c r="K13" s="5"/>
      <c r="L13" s="5"/>
      <c r="M13" s="5"/>
      <c r="N13" s="5"/>
    </row>
    <row r="14" spans="1:14" ht="15.75" customHeight="1">
      <c r="A14" s="34" t="s">
        <v>81</v>
      </c>
      <c r="B14" s="144" t="str">
        <f>Заявление!C22</f>
        <v>665985325645</v>
      </c>
      <c r="C14" s="144"/>
      <c r="D14" s="144"/>
      <c r="E14" s="144"/>
      <c r="F14" s="144"/>
      <c r="G14" s="144"/>
      <c r="H14" s="144"/>
      <c r="I14" s="144"/>
      <c r="J14" s="7"/>
      <c r="K14" s="5"/>
      <c r="L14" s="5"/>
      <c r="M14" s="5"/>
      <c r="N14" s="5"/>
    </row>
    <row r="15" spans="1:14" ht="18.75" customHeight="1">
      <c r="A15" s="8" t="s">
        <v>106</v>
      </c>
      <c r="B15" s="8"/>
      <c r="C15" s="8"/>
      <c r="D15" s="8"/>
      <c r="E15" s="8"/>
      <c r="F15" s="56"/>
      <c r="G15" s="56"/>
      <c r="H15" s="56"/>
      <c r="I15" s="56"/>
      <c r="J15" s="4">
        <f>IF(G5="б/с",1,IF(G5="к.н., б/з",2,IF(G5="б/з, доцент",3,IF(G5="к.н., доцент",4,IF(G5="к.н., профессор",5,IF(G5="д.н., б/з",6,IF(G5="д.н., доцент",7,IF(G5="д.н., профессор",8,0))))))))</f>
        <v>4</v>
      </c>
      <c r="K15" s="13"/>
      <c r="L15" s="13"/>
      <c r="M15" s="13"/>
      <c r="N15" s="5"/>
    </row>
    <row r="16" spans="1:14" ht="15.75" customHeight="1">
      <c r="A16" s="95" t="s">
        <v>107</v>
      </c>
      <c r="B16" s="95"/>
      <c r="C16" s="95"/>
      <c r="D16" s="95"/>
      <c r="E16" s="143" t="str">
        <f>Заявление!G9</f>
        <v>УП</v>
      </c>
      <c r="F16" s="143"/>
      <c r="G16" s="143"/>
      <c r="H16" s="143"/>
      <c r="I16" s="143"/>
      <c r="J16" s="7"/>
      <c r="K16" s="5"/>
      <c r="L16" s="5"/>
      <c r="M16" s="5"/>
      <c r="N16" s="5"/>
    </row>
    <row r="17" spans="1:14" ht="30" customHeight="1">
      <c r="A17" s="95" t="s">
        <v>128</v>
      </c>
      <c r="B17" s="95"/>
      <c r="C17" s="95"/>
      <c r="D17" s="95"/>
      <c r="E17" s="95"/>
      <c r="F17" s="95"/>
      <c r="G17" s="95"/>
      <c r="H17" s="95"/>
      <c r="I17" s="95"/>
      <c r="J17" s="7"/>
      <c r="K17" s="5"/>
      <c r="L17" s="5"/>
      <c r="M17" s="5"/>
      <c r="N17" s="5"/>
    </row>
    <row r="18" spans="1:14" ht="69" customHeight="1">
      <c r="A18" s="137" t="s">
        <v>9</v>
      </c>
      <c r="B18" s="137"/>
      <c r="C18" s="137"/>
      <c r="D18" s="137"/>
      <c r="E18" s="137"/>
      <c r="F18" s="137"/>
      <c r="G18" s="137"/>
      <c r="H18" s="137"/>
      <c r="I18" s="137"/>
      <c r="J18" s="7"/>
      <c r="K18" s="5"/>
      <c r="L18" s="5"/>
      <c r="M18" s="5"/>
      <c r="N18" s="5"/>
    </row>
    <row r="19" spans="2:14" ht="20.25">
      <c r="B19" s="132" t="s">
        <v>10</v>
      </c>
      <c r="C19" s="133"/>
      <c r="D19" s="134"/>
      <c r="E19" s="135">
        <f>'Справка оборот'!L12</f>
        <v>33</v>
      </c>
      <c r="F19" s="135"/>
      <c r="G19" s="135"/>
      <c r="H19" s="135"/>
      <c r="I19" s="15"/>
      <c r="J19" s="15"/>
      <c r="K19" s="5"/>
      <c r="L19" s="5"/>
      <c r="M19" s="5"/>
      <c r="N19" s="5"/>
    </row>
    <row r="20" spans="1:14" ht="20.25">
      <c r="A20" s="13"/>
      <c r="B20" s="132" t="s">
        <v>11</v>
      </c>
      <c r="C20" s="133"/>
      <c r="D20" s="134"/>
      <c r="E20" s="135">
        <v>290</v>
      </c>
      <c r="F20" s="135"/>
      <c r="G20" s="135"/>
      <c r="H20" s="135"/>
      <c r="J20" s="7"/>
      <c r="K20" s="5"/>
      <c r="L20" s="5"/>
      <c r="M20" s="5"/>
      <c r="N20" s="5"/>
    </row>
    <row r="21" spans="1:14" ht="20.25">
      <c r="A21" s="13"/>
      <c r="B21" s="132" t="s">
        <v>12</v>
      </c>
      <c r="C21" s="133"/>
      <c r="D21" s="134"/>
      <c r="E21" s="135">
        <f>E19*E20</f>
        <v>9570</v>
      </c>
      <c r="F21" s="135"/>
      <c r="G21" s="135"/>
      <c r="H21" s="135"/>
      <c r="J21" s="6"/>
      <c r="K21" s="6"/>
      <c r="L21" s="6"/>
      <c r="M21" s="6"/>
      <c r="N21" s="6"/>
    </row>
    <row r="22" spans="1:14" ht="60" customHeight="1">
      <c r="A22" s="18" t="s">
        <v>140</v>
      </c>
      <c r="B22" s="136" t="s">
        <v>65</v>
      </c>
      <c r="C22" s="136"/>
      <c r="D22" s="136"/>
      <c r="E22" s="136"/>
      <c r="F22" s="35"/>
      <c r="G22" s="35"/>
      <c r="H22" s="16" t="s">
        <v>137</v>
      </c>
      <c r="J22" s="6"/>
      <c r="K22" s="6"/>
      <c r="L22" s="6"/>
      <c r="M22" s="6"/>
      <c r="N22" s="6"/>
    </row>
    <row r="23" spans="1:9" ht="123" customHeight="1">
      <c r="A23" s="95" t="s">
        <v>130</v>
      </c>
      <c r="B23" s="95"/>
      <c r="C23" s="95"/>
      <c r="D23" s="95"/>
      <c r="E23" s="95"/>
      <c r="F23" s="95"/>
      <c r="G23" s="95"/>
      <c r="H23" s="95"/>
      <c r="I23" s="95"/>
    </row>
    <row r="24" spans="1:9" ht="40.5" customHeight="1">
      <c r="A24" s="95" t="s">
        <v>131</v>
      </c>
      <c r="B24" s="95"/>
      <c r="C24" s="95"/>
      <c r="D24" s="95"/>
      <c r="E24" s="95"/>
      <c r="F24" s="95"/>
      <c r="G24" s="95"/>
      <c r="H24" s="95"/>
      <c r="I24" s="95"/>
    </row>
  </sheetData>
  <sheetProtection/>
  <mergeCells count="41">
    <mergeCell ref="A16:D16"/>
    <mergeCell ref="E16:I16"/>
    <mergeCell ref="A17:I17"/>
    <mergeCell ref="A8:B8"/>
    <mergeCell ref="B14:I14"/>
    <mergeCell ref="E13:H13"/>
    <mergeCell ref="D10:E10"/>
    <mergeCell ref="A13:D13"/>
    <mergeCell ref="H10:I10"/>
    <mergeCell ref="H1:I1"/>
    <mergeCell ref="B4:I4"/>
    <mergeCell ref="G5:I5"/>
    <mergeCell ref="A2:I2"/>
    <mergeCell ref="A3:I3"/>
    <mergeCell ref="E19:H19"/>
    <mergeCell ref="E20:H20"/>
    <mergeCell ref="B7:C7"/>
    <mergeCell ref="A12:B12"/>
    <mergeCell ref="A6:B6"/>
    <mergeCell ref="B5:C5"/>
    <mergeCell ref="D5:F5"/>
    <mergeCell ref="C12:I12"/>
    <mergeCell ref="A11:I11"/>
    <mergeCell ref="F10:G10"/>
    <mergeCell ref="A24:I24"/>
    <mergeCell ref="A9:B9"/>
    <mergeCell ref="C9:I9"/>
    <mergeCell ref="B21:D21"/>
    <mergeCell ref="B19:D19"/>
    <mergeCell ref="A23:I23"/>
    <mergeCell ref="E21:H21"/>
    <mergeCell ref="B22:E22"/>
    <mergeCell ref="B20:D20"/>
    <mergeCell ref="A18:I18"/>
    <mergeCell ref="K12:Q12"/>
    <mergeCell ref="J7:N7"/>
    <mergeCell ref="J8:J10"/>
    <mergeCell ref="K8:N8"/>
    <mergeCell ref="E7:F7"/>
    <mergeCell ref="G7:H7"/>
    <mergeCell ref="C8:I8"/>
  </mergeCells>
  <printOptions/>
  <pageMargins left="0.44" right="0.3" top="0.4" bottom="0.984251968503937" header="0.26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8"/>
  <sheetViews>
    <sheetView view="pageBreakPreview" zoomScaleSheetLayoutView="100" zoomScalePageLayoutView="0" workbookViewId="0" topLeftCell="A1">
      <selection activeCell="I10" sqref="I10"/>
    </sheetView>
  </sheetViews>
  <sheetFormatPr defaultColWidth="9.00390625" defaultRowHeight="12.75"/>
  <cols>
    <col min="1" max="1" width="30.125" style="4" customWidth="1"/>
    <col min="2" max="2" width="19.125" style="4" customWidth="1"/>
    <col min="3" max="3" width="16.25390625" style="4" customWidth="1"/>
    <col min="4" max="4" width="5.625" style="4" customWidth="1"/>
    <col min="5" max="5" width="12.25390625" style="4" customWidth="1"/>
    <col min="6" max="6" width="7.875" style="4" customWidth="1"/>
    <col min="7" max="7" width="12.375" style="4" customWidth="1"/>
    <col min="8" max="8" width="9.75390625" style="4" customWidth="1"/>
    <col min="9" max="9" width="11.75390625" style="4" customWidth="1"/>
    <col min="10" max="10" width="9.00390625" style="4" customWidth="1"/>
    <col min="11" max="11" width="12.25390625" style="4" customWidth="1"/>
    <col min="12" max="12" width="11.625" style="4" customWidth="1"/>
    <col min="13" max="16384" width="9.125" style="4" customWidth="1"/>
  </cols>
  <sheetData>
    <row r="1" spans="1:19" ht="52.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N1" s="1" t="s">
        <v>13</v>
      </c>
      <c r="O1" s="1" t="s">
        <v>14</v>
      </c>
      <c r="P1" s="1" t="s">
        <v>80</v>
      </c>
      <c r="Q1" s="1" t="s">
        <v>84</v>
      </c>
      <c r="R1" s="1" t="s">
        <v>37</v>
      </c>
      <c r="S1" s="1" t="s">
        <v>85</v>
      </c>
    </row>
    <row r="2" spans="1:12" ht="15.75">
      <c r="A2" s="95" t="s">
        <v>28</v>
      </c>
      <c r="B2" s="95"/>
      <c r="C2" s="38" t="s">
        <v>42</v>
      </c>
      <c r="D2" s="42"/>
      <c r="E2" s="42">
        <f>Заявление!B9</f>
        <v>45170</v>
      </c>
      <c r="F2" s="16" t="s">
        <v>43</v>
      </c>
      <c r="G2" s="42">
        <f>Заявление!E9</f>
        <v>45175</v>
      </c>
      <c r="H2" s="42"/>
      <c r="I2" s="42"/>
      <c r="J2" s="42"/>
      <c r="K2" s="42"/>
      <c r="L2" s="42"/>
    </row>
    <row r="3" spans="1:12" ht="39.75" customHeight="1">
      <c r="A3" s="151" t="s">
        <v>89</v>
      </c>
      <c r="B3" s="151"/>
      <c r="C3" s="151"/>
      <c r="D3" s="146" t="str">
        <f>Заявление!A29</f>
        <v>Иванов Иван Алексеевич</v>
      </c>
      <c r="E3" s="146"/>
      <c r="F3" s="146"/>
      <c r="G3" s="146"/>
      <c r="H3" s="146"/>
      <c r="I3" s="146"/>
      <c r="J3" s="146"/>
      <c r="K3" s="146"/>
      <c r="L3" s="146"/>
    </row>
    <row r="4" spans="1:13" ht="15" customHeight="1">
      <c r="A4" s="152" t="s">
        <v>122</v>
      </c>
      <c r="B4" s="153" t="s">
        <v>109</v>
      </c>
      <c r="C4" s="152" t="s">
        <v>110</v>
      </c>
      <c r="D4" s="153" t="s">
        <v>76</v>
      </c>
      <c r="E4" s="152" t="s">
        <v>111</v>
      </c>
      <c r="F4" s="152" t="s">
        <v>29</v>
      </c>
      <c r="G4" s="152"/>
      <c r="H4" s="152"/>
      <c r="I4" s="152"/>
      <c r="J4" s="152"/>
      <c r="K4" s="152"/>
      <c r="L4" s="152"/>
      <c r="M4" s="147"/>
    </row>
    <row r="5" spans="1:13" ht="87.75" customHeight="1">
      <c r="A5" s="152"/>
      <c r="B5" s="154"/>
      <c r="C5" s="152"/>
      <c r="D5" s="154"/>
      <c r="E5" s="152"/>
      <c r="F5" s="73" t="s">
        <v>30</v>
      </c>
      <c r="G5" s="73" t="s">
        <v>33</v>
      </c>
      <c r="H5" s="73" t="s">
        <v>31</v>
      </c>
      <c r="I5" s="73" t="s">
        <v>32</v>
      </c>
      <c r="J5" s="73" t="s">
        <v>34</v>
      </c>
      <c r="K5" s="73" t="s">
        <v>112</v>
      </c>
      <c r="L5" s="74" t="s">
        <v>113</v>
      </c>
      <c r="M5" s="148"/>
    </row>
    <row r="6" spans="1:14" ht="45" customHeight="1">
      <c r="A6" s="75" t="s">
        <v>138</v>
      </c>
      <c r="B6" s="76" t="s">
        <v>114</v>
      </c>
      <c r="C6" s="77" t="s">
        <v>115</v>
      </c>
      <c r="D6" s="78">
        <v>1</v>
      </c>
      <c r="E6" s="73" t="s">
        <v>116</v>
      </c>
      <c r="F6" s="77">
        <v>8</v>
      </c>
      <c r="G6" s="79"/>
      <c r="H6" s="77">
        <v>0.5</v>
      </c>
      <c r="I6" s="73"/>
      <c r="J6" s="73"/>
      <c r="K6" s="73"/>
      <c r="L6" s="74">
        <f>SUM(F6:K6)</f>
        <v>8.5</v>
      </c>
      <c r="M6" s="14"/>
      <c r="N6" s="4">
        <f>SUM(M7:M12)</f>
        <v>0</v>
      </c>
    </row>
    <row r="7" spans="1:13" ht="45" customHeight="1">
      <c r="A7" s="75" t="s">
        <v>138</v>
      </c>
      <c r="B7" s="76" t="s">
        <v>117</v>
      </c>
      <c r="C7" s="78" t="s">
        <v>118</v>
      </c>
      <c r="D7" s="78">
        <v>3</v>
      </c>
      <c r="E7" s="73" t="s">
        <v>119</v>
      </c>
      <c r="F7" s="77">
        <v>10</v>
      </c>
      <c r="G7" s="77">
        <v>10</v>
      </c>
      <c r="H7" s="77">
        <v>0.5</v>
      </c>
      <c r="I7" s="73">
        <v>2</v>
      </c>
      <c r="J7" s="73"/>
      <c r="K7" s="73"/>
      <c r="L7" s="74">
        <f>SUM(F7:K7)</f>
        <v>22.5</v>
      </c>
      <c r="M7" s="14"/>
    </row>
    <row r="8" spans="1:13" ht="45" customHeight="1">
      <c r="A8" s="75" t="s">
        <v>138</v>
      </c>
      <c r="B8" s="76" t="s">
        <v>120</v>
      </c>
      <c r="C8" s="78" t="s">
        <v>118</v>
      </c>
      <c r="D8" s="78">
        <v>3</v>
      </c>
      <c r="E8" s="73" t="s">
        <v>121</v>
      </c>
      <c r="F8" s="79"/>
      <c r="G8" s="79"/>
      <c r="H8" s="80"/>
      <c r="I8" s="73"/>
      <c r="J8" s="73"/>
      <c r="K8" s="73">
        <v>2</v>
      </c>
      <c r="L8" s="74">
        <f>SUM(F8:K8)</f>
        <v>2</v>
      </c>
      <c r="M8" s="14"/>
    </row>
    <row r="9" spans="1:13" ht="45" customHeight="1">
      <c r="A9" s="81"/>
      <c r="B9" s="82"/>
      <c r="C9" s="78"/>
      <c r="D9" s="78"/>
      <c r="E9" s="73"/>
      <c r="F9" s="79"/>
      <c r="G9" s="79"/>
      <c r="H9" s="80"/>
      <c r="I9" s="73"/>
      <c r="J9" s="73"/>
      <c r="K9" s="73"/>
      <c r="L9" s="74"/>
      <c r="M9" s="14"/>
    </row>
    <row r="10" spans="1:13" ht="45" customHeight="1">
      <c r="A10" s="81"/>
      <c r="B10" s="82"/>
      <c r="C10" s="78"/>
      <c r="D10" s="78"/>
      <c r="E10" s="73"/>
      <c r="F10" s="79"/>
      <c r="G10" s="79"/>
      <c r="H10" s="80"/>
      <c r="I10" s="73"/>
      <c r="J10" s="73"/>
      <c r="K10" s="73"/>
      <c r="L10" s="74"/>
      <c r="M10" s="14"/>
    </row>
    <row r="11" spans="1:13" ht="45" customHeight="1">
      <c r="A11" s="81"/>
      <c r="B11" s="82"/>
      <c r="C11" s="78"/>
      <c r="D11" s="78"/>
      <c r="E11" s="73"/>
      <c r="F11" s="79"/>
      <c r="G11" s="79"/>
      <c r="H11" s="80"/>
      <c r="I11" s="73"/>
      <c r="J11" s="73"/>
      <c r="K11" s="73"/>
      <c r="L11" s="74"/>
      <c r="M11" s="14"/>
    </row>
    <row r="12" spans="1:13" ht="16.5" customHeight="1">
      <c r="A12" s="149"/>
      <c r="B12" s="150"/>
      <c r="C12" s="39"/>
      <c r="D12" s="27"/>
      <c r="E12" s="27"/>
      <c r="F12" s="27"/>
      <c r="G12" s="27"/>
      <c r="H12" s="27"/>
      <c r="I12" s="27"/>
      <c r="J12" s="27"/>
      <c r="K12" s="27"/>
      <c r="L12" s="27">
        <f>SUM(L6:L8)</f>
        <v>33</v>
      </c>
      <c r="M12" s="28"/>
    </row>
    <row r="13" ht="105.75" customHeight="1"/>
    <row r="14" spans="1:11" ht="15.75">
      <c r="A14" s="40">
        <f>G2</f>
        <v>45175</v>
      </c>
      <c r="B14" s="40"/>
      <c r="C14" s="41"/>
      <c r="H14" s="17"/>
      <c r="I14" s="17"/>
      <c r="J14" s="17"/>
      <c r="K14" s="17"/>
    </row>
    <row r="15" ht="15.75">
      <c r="H15" s="4" t="s">
        <v>35</v>
      </c>
    </row>
    <row r="16" spans="8:11" ht="46.5" customHeight="1">
      <c r="H16" s="17"/>
      <c r="I16" s="17"/>
      <c r="J16" s="17"/>
      <c r="K16" s="17"/>
    </row>
    <row r="17" ht="15.75">
      <c r="H17" s="4" t="s">
        <v>36</v>
      </c>
    </row>
    <row r="18" spans="8:11" ht="24.75" customHeight="1">
      <c r="H18" s="17"/>
      <c r="I18" s="17"/>
      <c r="J18" s="17"/>
      <c r="K18" s="17"/>
    </row>
  </sheetData>
  <sheetProtection/>
  <mergeCells count="12">
    <mergeCell ref="A1:L1"/>
    <mergeCell ref="F4:L4"/>
    <mergeCell ref="C4:C5"/>
    <mergeCell ref="E4:E5"/>
    <mergeCell ref="D4:D5"/>
    <mergeCell ref="D3:L3"/>
    <mergeCell ref="A2:B2"/>
    <mergeCell ref="M4:M5"/>
    <mergeCell ref="A12:B12"/>
    <mergeCell ref="A3:C3"/>
    <mergeCell ref="A4:A5"/>
    <mergeCell ref="B4:B5"/>
  </mergeCells>
  <dataValidations count="1">
    <dataValidation type="list" allowBlank="1" showInputMessage="1" showErrorMessage="1" sqref="E13">
      <formula1>$N$1:$S$1</formula1>
    </dataValidation>
  </dataValidations>
  <printOptions/>
  <pageMargins left="0.36" right="0.21" top="0.984251968503937" bottom="0.984251968503937" header="0.5118110236220472" footer="0.5118110236220472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UrSMU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User</cp:lastModifiedBy>
  <cp:lastPrinted>2019-09-09T05:09:04Z</cp:lastPrinted>
  <dcterms:created xsi:type="dcterms:W3CDTF">2011-10-06T04:52:27Z</dcterms:created>
  <dcterms:modified xsi:type="dcterms:W3CDTF">2023-09-21T03:47:39Z</dcterms:modified>
  <cp:category/>
  <cp:version/>
  <cp:contentType/>
  <cp:contentStatus/>
</cp:coreProperties>
</file>